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efanje-my.sharepoint.com/personal/denis_stefanje_onmicrosoft_com/Documents/GOSPODARSKI KOMUNALNI PARK/2026/"/>
    </mc:Choice>
  </mc:AlternateContent>
  <xr:revisionPtr revIDLastSave="10753" documentId="7F7D4FB3B19CEA5E57E5E7EB0D2B49BE484E9C24" xr6:coauthVersionLast="47" xr6:coauthVersionMax="47" xr10:uidLastSave="{BE07FC63-45E8-4CCE-AF09-3D02C8ED3542}"/>
  <bookViews>
    <workbookView xWindow="-100" yWindow="-100" windowWidth="21467" windowHeight="11576" tabRatio="795" xr2:uid="{00000000-000D-0000-FFFF-FFFF00000000}"/>
  </bookViews>
  <sheets>
    <sheet name="Plan za 2026. g." sheetId="10" r:id="rId1"/>
  </sheets>
  <definedNames>
    <definedName name="_xlnm.Print_Area" localSheetId="0">'Plan za 2026. g.'!$A$1:$J$142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2" i="10" l="1"/>
  <c r="J36" i="10"/>
  <c r="J59" i="10" l="1"/>
  <c r="I68" i="10" l="1"/>
  <c r="I107" i="10" l="1"/>
  <c r="I81" i="10" l="1"/>
  <c r="J80" i="10" l="1"/>
  <c r="I124" i="10"/>
  <c r="I117" i="10"/>
  <c r="I100" i="10"/>
  <c r="I74" i="10"/>
  <c r="J52" i="10"/>
  <c r="J49" i="10"/>
  <c r="J45" i="10"/>
  <c r="J28" i="10"/>
  <c r="J22" i="10"/>
  <c r="I14" i="10"/>
  <c r="J13" i="10" s="1"/>
  <c r="J123" i="10" l="1"/>
  <c r="J99" i="10"/>
  <c r="J67" i="10"/>
  <c r="J11" i="10" l="1"/>
  <c r="H133" i="10" s="1"/>
  <c r="J65" i="10" l="1"/>
  <c r="H134" i="10" l="1"/>
  <c r="H135" i="10" s="1"/>
</calcChain>
</file>

<file path=xl/sharedStrings.xml><?xml version="1.0" encoding="utf-8"?>
<sst xmlns="http://schemas.openxmlformats.org/spreadsheetml/2006/main" count="139" uniqueCount="132">
  <si>
    <t>I PRIHODI</t>
  </si>
  <si>
    <t>1.</t>
  </si>
  <si>
    <t>2.</t>
  </si>
  <si>
    <t>II RASHODI</t>
  </si>
  <si>
    <t>III REKAPITULACIJA</t>
  </si>
  <si>
    <t>Nadzorni odbor</t>
  </si>
  <si>
    <t xml:space="preserve">1. </t>
  </si>
  <si>
    <t>Održavanje i upravljanje grobljima</t>
  </si>
  <si>
    <t xml:space="preserve">2. </t>
  </si>
  <si>
    <t xml:space="preserve">3. </t>
  </si>
  <si>
    <t xml:space="preserve">4. </t>
  </si>
  <si>
    <t>Održavanje nerzvrstanih i lokalnih cesta na području Općine Štefanje</t>
  </si>
  <si>
    <t xml:space="preserve">5. </t>
  </si>
  <si>
    <t>Gospodarsko komunalni park Štefanje d.o.o.</t>
  </si>
  <si>
    <t>Štefanje 61, 43246 Štefanje</t>
  </si>
  <si>
    <t>MB: 02655188</t>
  </si>
  <si>
    <t>OIB: 64324403899</t>
  </si>
  <si>
    <t>Žiro račun kod PBZ - IBAN: HR72 2340 0091 1104 3504 8</t>
  </si>
  <si>
    <t>- Naknada za održavanje groblja</t>
  </si>
  <si>
    <t>I</t>
  </si>
  <si>
    <t>PRIHODI</t>
  </si>
  <si>
    <t>II</t>
  </si>
  <si>
    <t>RASHODI</t>
  </si>
  <si>
    <t>RAZLIKA</t>
  </si>
  <si>
    <t xml:space="preserve">6. </t>
  </si>
  <si>
    <t>Ostale usluge</t>
  </si>
  <si>
    <t>- Najam web prostora</t>
  </si>
  <si>
    <t>- Odvoz komunalnog otpada s groblja</t>
  </si>
  <si>
    <t>- Reprezentacija</t>
  </si>
  <si>
    <t>- Prihod od organizacije sahrana i najma mrtvačnice, opreme</t>
  </si>
  <si>
    <t>- prihod od usluga košnje i čišćenje privatnih površina</t>
  </si>
  <si>
    <t>- Prihodi od ovrha za trošak odvjetnika</t>
  </si>
  <si>
    <t>Nabava usluga</t>
  </si>
  <si>
    <t>Nabava roba</t>
  </si>
  <si>
    <t xml:space="preserve">7. </t>
  </si>
  <si>
    <t>- Najam vatrogasnog vozila</t>
  </si>
  <si>
    <t>- Održavanje programa grobni očevidnik</t>
  </si>
  <si>
    <t>- Knjigovodstvene usluge</t>
  </si>
  <si>
    <t>- Pravne usluge</t>
  </si>
  <si>
    <t>- Bankarske usluge</t>
  </si>
  <si>
    <t>3.1. Građevinski materijal</t>
  </si>
  <si>
    <t>- Za održavanje objekata u vlasništvu općine Štefanje</t>
  </si>
  <si>
    <t>- Za održavanje groblja i objekata na grobljima</t>
  </si>
  <si>
    <t>3.2. Alat i oprema</t>
  </si>
  <si>
    <t>- Ručni alat i oprema</t>
  </si>
  <si>
    <t>- Uredski oprema i materijal</t>
  </si>
  <si>
    <t>3.3. Energenti i voda</t>
  </si>
  <si>
    <t>- Voda za mrtvačnice</t>
  </si>
  <si>
    <t>- Električna energija</t>
  </si>
  <si>
    <t>- Gorivo za održavanje javnih površina</t>
  </si>
  <si>
    <t>Financijski plan izradio:</t>
  </si>
  <si>
    <t>Denis Rešček</t>
  </si>
  <si>
    <t>- Dimnjačarska oprema</t>
  </si>
  <si>
    <t>- prihod od usluga košnje i čišćenja javnih površina</t>
  </si>
  <si>
    <t>Uslužni poslovi za Općinu Štefanje</t>
  </si>
  <si>
    <t>- Za izradu opreme za uređenje javnih površina</t>
  </si>
  <si>
    <t>- Za uređenje NRC (betonske cijevi, drvo, beton)</t>
  </si>
  <si>
    <t>- prihod od košnje javnih površina u Gospodarskoj zoni Laminska</t>
  </si>
  <si>
    <t xml:space="preserve">1.2. </t>
  </si>
  <si>
    <t>1. 1.</t>
  </si>
  <si>
    <t>- Edukacije, osposobljavnja</t>
  </si>
  <si>
    <t>- Ostali nepredvidivi troškovi</t>
  </si>
  <si>
    <t>- Usluge zaštite na radu (atesti, edukacije, certifikati, i sl)</t>
  </si>
  <si>
    <t>- Osiguranje od profesionalne odgovornosti</t>
  </si>
  <si>
    <t xml:space="preserve">- Računalna i komunikacijska oprema </t>
  </si>
  <si>
    <t>- Potrošni materijal (filteri, lanci, noževi, flaks, maziva i sl.)</t>
  </si>
  <si>
    <t>- prihod opremanja i prigodnog uređenja parkova</t>
  </si>
  <si>
    <t>Tehnička informatička pomoć, održavanje računala i mrežne opreme, izrada i održavanje Internet stranica</t>
  </si>
  <si>
    <t>- Zaštitna oprema, radna odjeća i obuća</t>
  </si>
  <si>
    <t>Održavanje javnih površina i objekata na području Općine Štefanje</t>
  </si>
  <si>
    <t>Usluge prema ostalima</t>
  </si>
  <si>
    <t>Plaće i troškovi radnka - fiskni troškovi</t>
  </si>
  <si>
    <t>Plaće i troškovi radnika - varijabilni</t>
  </si>
  <si>
    <t>- zimsko čišćenje javnih površina (čišćenje snijega i posipanje soli)</t>
  </si>
  <si>
    <t>- prihod od usluga prema ostalima (građevinski radovi, usluge)</t>
  </si>
  <si>
    <t>Upravljanje Gospodarskom zonom "Laminska"</t>
  </si>
  <si>
    <t>- Plaće radnika</t>
  </si>
  <si>
    <t>- Osiguranje radnika</t>
  </si>
  <si>
    <t>- Putni nalozi, loko vožnja</t>
  </si>
  <si>
    <t>Informatičke usluge</t>
  </si>
  <si>
    <t>Nabava radova</t>
  </si>
  <si>
    <t>4.1. Nabava radova</t>
  </si>
  <si>
    <t>- rad strojeva za održavanje cesta</t>
  </si>
  <si>
    <t>- rad stojeva - zimska služba</t>
  </si>
  <si>
    <t>- Za održavanje informatičke opreme u vlasništvu općine Štefanje</t>
  </si>
  <si>
    <t>PLAĆA RADNIKA</t>
  </si>
  <si>
    <t>- Servis opreme  i vozila</t>
  </si>
  <si>
    <t xml:space="preserve">8. </t>
  </si>
  <si>
    <t>Reciklažno dvorište</t>
  </si>
  <si>
    <t>- Oprema za košnju i održavanje zelenih površina</t>
  </si>
  <si>
    <t>- Gorivo za vozila</t>
  </si>
  <si>
    <t>- Prihod od dodjele grobnih mjesta</t>
  </si>
  <si>
    <t>- Izrada raznih programa i planova uz proračun</t>
  </si>
  <si>
    <t>- Provođenje postupka javne i jednostavne nabave</t>
  </si>
  <si>
    <t>- prihod od košnje i čišćenja javnih površina</t>
  </si>
  <si>
    <t>3.</t>
  </si>
  <si>
    <t>- Opremanje javnih površina (oglasne ploče, ploče na ulaz u općinu, klupe)</t>
  </si>
  <si>
    <t>- Usluga sakupljanja povratne ambalaže</t>
  </si>
  <si>
    <t>- vanjska usluga</t>
  </si>
  <si>
    <t>- Osiguranje i tehnićki pregled vozila</t>
  </si>
  <si>
    <t>- Plaće dužnosnika</t>
  </si>
  <si>
    <t>- Dodaci na plaću</t>
  </si>
  <si>
    <t>- Servis i održavanje RVM aparta</t>
  </si>
  <si>
    <t>- asfalterski radovi</t>
  </si>
  <si>
    <t>- Održavanje javnih objekata</t>
  </si>
  <si>
    <t>- Održavanje opreme na javnim površinama</t>
  </si>
  <si>
    <t>- Čišćenje na području Općine Štefanje</t>
  </si>
  <si>
    <t>Dimnjačarske usluge</t>
  </si>
  <si>
    <t>Računovodstvene usluge</t>
  </si>
  <si>
    <t>- Mobilne usluge</t>
  </si>
  <si>
    <t>- Održavanje programa za rad RD</t>
  </si>
  <si>
    <t>1.200,00 € mjesečno x 12 mjeseci = 14.400,00 €</t>
  </si>
  <si>
    <t>300,00 € mjesečno x 12 mjeseci = 3.600,00 €</t>
  </si>
  <si>
    <t>2.000,00 € mjesečno x 12 mjeseci = 24.000,00 €</t>
  </si>
  <si>
    <t>- Usluga upravljanja reciklažnim dvorištem i materijalni troškovi</t>
  </si>
  <si>
    <t xml:space="preserve">9. </t>
  </si>
  <si>
    <t>Potpore i dotacije</t>
  </si>
  <si>
    <t>- Potpora za zašljavanje</t>
  </si>
  <si>
    <t xml:space="preserve">- Kapitalne dotacije </t>
  </si>
  <si>
    <t>- Kamen za uređenje NRC</t>
  </si>
  <si>
    <t>n/p predsjednika Silvestra Štefovića</t>
  </si>
  <si>
    <t>- Elektronske usluge (eRačuni)</t>
  </si>
  <si>
    <t>F I N A N C I J S K I   P L A N   za   2026. g.</t>
  </si>
  <si>
    <t>- Ministarstvo gospodarstva</t>
  </si>
  <si>
    <t>- Nabava komunalnog traktora s opremom</t>
  </si>
  <si>
    <t>- održavanje nerzvrstanih i lokalnih cesta</t>
  </si>
  <si>
    <t>- zimska služba</t>
  </si>
  <si>
    <t>- RVM sustava za prihvat ambalažnog otpada</t>
  </si>
  <si>
    <t>- Fond za zaštitu okoliša i energetsku učinkovitost</t>
  </si>
  <si>
    <t>- Zajam za RVM aparat (12x 287,71 €)</t>
  </si>
  <si>
    <t>- Zajam za RVM aparat (12x 316,00 €)</t>
  </si>
  <si>
    <t>Štefanje,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</si>
</sst>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#,##0.00\ [$€-1];[Red]\-#,##0.00\ [$€-1]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i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i/>
      <sz val="8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8"/>
      <name val="Verdana"/>
      <family val="2"/>
      <charset val="238"/>
    </font>
    <font>
      <sz val="8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/>
    <xf numFmtId="0" fontId="7" fillId="0" borderId="0" xfId="0" applyFont="1"/>
    <xf numFmtId="0" fontId="2" fillId="0" borderId="0" xfId="0" applyFont="1"/>
    <xf numFmtId="0" fontId="8" fillId="0" borderId="0" xfId="0" applyFont="1"/>
    <xf numFmtId="0" fontId="3" fillId="0" borderId="0" xfId="0" applyFont="1"/>
    <xf numFmtId="0" fontId="15" fillId="0" borderId="0" xfId="0" applyFont="1"/>
    <xf numFmtId="0" fontId="4" fillId="0" borderId="0" xfId="0" applyFont="1"/>
    <xf numFmtId="0" fontId="5" fillId="0" borderId="0" xfId="0" applyFont="1"/>
    <xf numFmtId="0" fontId="11" fillId="0" borderId="0" xfId="0" applyFont="1"/>
    <xf numFmtId="0" fontId="10" fillId="0" borderId="0" xfId="0" applyFont="1"/>
    <xf numFmtId="164" fontId="10" fillId="0" borderId="0" xfId="1" applyNumberFormat="1" applyFont="1"/>
    <xf numFmtId="164" fontId="20" fillId="0" borderId="0" xfId="1" applyNumberFormat="1" applyFont="1" applyAlignment="1">
      <alignment wrapText="1"/>
    </xf>
    <xf numFmtId="164" fontId="21" fillId="0" borderId="0" xfId="1" applyNumberFormat="1" applyFont="1"/>
    <xf numFmtId="164" fontId="21" fillId="0" borderId="1" xfId="1" applyNumberFormat="1" applyFont="1" applyBorder="1"/>
    <xf numFmtId="164" fontId="23" fillId="0" borderId="0" xfId="0" applyNumberFormat="1" applyFont="1"/>
    <xf numFmtId="164" fontId="19" fillId="0" borderId="0" xfId="1" applyNumberFormat="1" applyFont="1"/>
    <xf numFmtId="164" fontId="24" fillId="0" borderId="0" xfId="1" applyNumberFormat="1" applyFont="1"/>
    <xf numFmtId="164" fontId="25" fillId="0" borderId="0" xfId="1" applyNumberFormat="1" applyFont="1"/>
    <xf numFmtId="164" fontId="26" fillId="0" borderId="0" xfId="1" applyNumberFormat="1" applyFont="1"/>
    <xf numFmtId="164" fontId="18" fillId="0" borderId="0" xfId="1" applyNumberFormat="1" applyFont="1"/>
    <xf numFmtId="164" fontId="18" fillId="2" borderId="2" xfId="1" applyNumberFormat="1" applyFont="1" applyFill="1" applyBorder="1"/>
    <xf numFmtId="0" fontId="10" fillId="0" borderId="0" xfId="0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horizontal="right"/>
    </xf>
    <xf numFmtId="0" fontId="25" fillId="0" borderId="0" xfId="0" quotePrefix="1" applyFont="1"/>
    <xf numFmtId="0" fontId="28" fillId="0" borderId="0" xfId="0" applyFont="1"/>
    <xf numFmtId="0" fontId="29" fillId="0" borderId="0" xfId="0" applyFont="1"/>
    <xf numFmtId="0" fontId="25" fillId="0" borderId="0" xfId="0" applyFont="1"/>
    <xf numFmtId="0" fontId="25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6" fontId="30" fillId="0" borderId="0" xfId="0" applyNumberFormat="1" applyFont="1" applyAlignment="1">
      <alignment horizontal="center"/>
    </xf>
    <xf numFmtId="0" fontId="13" fillId="0" borderId="0" xfId="0" quotePrefix="1" applyFont="1"/>
    <xf numFmtId="0" fontId="16" fillId="0" borderId="0" xfId="0" applyFont="1"/>
    <xf numFmtId="0" fontId="24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" fontId="30" fillId="0" borderId="0" xfId="0" applyNumberFormat="1" applyFont="1" applyAlignment="1">
      <alignment horizontal="center" vertical="top"/>
    </xf>
    <xf numFmtId="4" fontId="13" fillId="0" borderId="0" xfId="0" quotePrefix="1" applyNumberFormat="1" applyFont="1"/>
    <xf numFmtId="4" fontId="26" fillId="0" borderId="0" xfId="0" applyNumberFormat="1" applyFont="1"/>
    <xf numFmtId="16" fontId="32" fillId="0" borderId="0" xfId="0" applyNumberFormat="1" applyFont="1" applyAlignment="1">
      <alignment horizontal="center"/>
    </xf>
    <xf numFmtId="4" fontId="27" fillId="0" borderId="0" xfId="0" quotePrefix="1" applyNumberFormat="1" applyFont="1"/>
    <xf numFmtId="164" fontId="22" fillId="0" borderId="0" xfId="1" applyNumberFormat="1" applyFont="1" applyAlignment="1">
      <alignment horizontal="center"/>
    </xf>
    <xf numFmtId="0" fontId="21" fillId="0" borderId="0" xfId="0" applyFont="1"/>
    <xf numFmtId="0" fontId="20" fillId="0" borderId="0" xfId="0" applyFont="1"/>
    <xf numFmtId="0" fontId="21" fillId="0" borderId="1" xfId="0" applyFont="1" applyBorder="1"/>
    <xf numFmtId="4" fontId="14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center"/>
    </xf>
    <xf numFmtId="0" fontId="14" fillId="2" borderId="2" xfId="0" applyFont="1" applyFill="1" applyBorder="1"/>
    <xf numFmtId="0" fontId="11" fillId="2" borderId="2" xfId="0" applyFont="1" applyFill="1" applyBorder="1"/>
    <xf numFmtId="0" fontId="29" fillId="0" borderId="0" xfId="0" applyFont="1" applyAlignment="1">
      <alignment horizontal="right"/>
    </xf>
    <xf numFmtId="0" fontId="29" fillId="0" borderId="0" xfId="0" quotePrefix="1" applyFont="1"/>
    <xf numFmtId="164" fontId="29" fillId="0" borderId="0" xfId="1" applyNumberFormat="1" applyFont="1"/>
    <xf numFmtId="0" fontId="33" fillId="0" borderId="0" xfId="0" applyFont="1"/>
    <xf numFmtId="0" fontId="33" fillId="0" borderId="0" xfId="0" quotePrefix="1" applyFont="1"/>
    <xf numFmtId="4" fontId="28" fillId="0" borderId="0" xfId="0" quotePrefix="1" applyNumberFormat="1" applyFont="1"/>
    <xf numFmtId="16" fontId="16" fillId="0" borderId="0" xfId="0" applyNumberFormat="1" applyFont="1"/>
    <xf numFmtId="0" fontId="10" fillId="2" borderId="2" xfId="0" applyFont="1" applyFill="1" applyBorder="1"/>
    <xf numFmtId="16" fontId="16" fillId="2" borderId="2" xfId="0" applyNumberFormat="1" applyFont="1" applyFill="1" applyBorder="1"/>
    <xf numFmtId="0" fontId="24" fillId="2" borderId="2" xfId="0" applyFont="1" applyFill="1" applyBorder="1" applyAlignment="1">
      <alignment horizontal="right"/>
    </xf>
    <xf numFmtId="4" fontId="27" fillId="2" borderId="2" xfId="0" quotePrefix="1" applyNumberFormat="1" applyFont="1" applyFill="1" applyBorder="1"/>
    <xf numFmtId="4" fontId="26" fillId="2" borderId="2" xfId="0" applyNumberFormat="1" applyFont="1" applyFill="1" applyBorder="1"/>
    <xf numFmtId="0" fontId="31" fillId="0" borderId="0" xfId="0" applyFont="1"/>
    <xf numFmtId="0" fontId="17" fillId="0" borderId="0" xfId="0" applyFont="1"/>
    <xf numFmtId="0" fontId="13" fillId="0" borderId="0" xfId="0" applyFont="1" applyAlignment="1">
      <alignment horizontal="right"/>
    </xf>
    <xf numFmtId="0" fontId="13" fillId="0" borderId="0" xfId="0" applyFont="1"/>
    <xf numFmtId="4" fontId="24" fillId="0" borderId="0" xfId="0" applyNumberFormat="1" applyFont="1"/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164" fontId="29" fillId="0" borderId="0" xfId="1" applyNumberFormat="1" applyFont="1" applyAlignment="1">
      <alignment horizontal="center"/>
    </xf>
    <xf numFmtId="164" fontId="29" fillId="0" borderId="0" xfId="1" applyNumberFormat="1" applyFont="1" applyAlignment="1">
      <alignment horizontal="right"/>
    </xf>
    <xf numFmtId="0" fontId="27" fillId="0" borderId="0" xfId="0" applyFont="1" applyAlignment="1">
      <alignment horizontal="right"/>
    </xf>
    <xf numFmtId="164" fontId="22" fillId="0" borderId="0" xfId="1" applyNumberFormat="1" applyFont="1" applyAlignment="1"/>
    <xf numFmtId="0" fontId="34" fillId="0" borderId="0" xfId="0" applyFont="1"/>
    <xf numFmtId="0" fontId="35" fillId="0" borderId="0" xfId="0" applyFont="1"/>
    <xf numFmtId="0" fontId="35" fillId="0" borderId="1" xfId="0" applyFont="1" applyBorder="1"/>
    <xf numFmtId="0" fontId="27" fillId="0" borderId="0" xfId="0" applyFont="1" applyAlignment="1">
      <alignment horizontal="center"/>
    </xf>
    <xf numFmtId="0" fontId="16" fillId="2" borderId="2" xfId="0" applyFont="1" applyFill="1" applyBorder="1"/>
    <xf numFmtId="0" fontId="27" fillId="0" borderId="1" xfId="0" applyFont="1" applyBorder="1"/>
    <xf numFmtId="164" fontId="18" fillId="0" borderId="0" xfId="1" applyNumberFormat="1" applyFont="1" applyAlignment="1">
      <alignment horizontal="center"/>
    </xf>
    <xf numFmtId="164" fontId="22" fillId="0" borderId="0" xfId="1" applyNumberFormat="1" applyFont="1" applyAlignment="1">
      <alignment horizontal="center"/>
    </xf>
    <xf numFmtId="164" fontId="10" fillId="0" borderId="3" xfId="1" applyNumberFormat="1" applyFont="1" applyBorder="1" applyAlignment="1">
      <alignment horizontal="center"/>
    </xf>
    <xf numFmtId="164" fontId="18" fillId="0" borderId="0" xfId="1" applyNumberFormat="1" applyFont="1"/>
    <xf numFmtId="164" fontId="18" fillId="0" borderId="1" xfId="1" applyNumberFormat="1" applyFont="1" applyBorder="1"/>
    <xf numFmtId="165" fontId="18" fillId="0" borderId="0" xfId="1" applyNumberFormat="1" applyFont="1"/>
    <xf numFmtId="0" fontId="21" fillId="0" borderId="0" xfId="0" applyFont="1"/>
  </cellXfs>
  <cellStyles count="5">
    <cellStyle name="Normalno" xfId="0" builtinId="0"/>
    <cellStyle name="Normalno 2" xfId="3" xr:uid="{E7B29F2D-ED6E-43D0-B8B6-560D2E7F6B52}"/>
    <cellStyle name="Valuta" xfId="1" builtinId="4"/>
    <cellStyle name="Valuta 2" xfId="4" xr:uid="{EC7654CA-AE22-4A93-82F1-4F2ADEE71E81}"/>
    <cellStyle name="Valuta 3" xfId="2" xr:uid="{9E9EEF7F-1214-44D2-9413-D81C9A715A8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175323</xdr:colOff>
      <xdr:row>4</xdr:row>
      <xdr:rowOff>137828</xdr:rowOff>
    </xdr:to>
    <xdr:pic>
      <xdr:nvPicPr>
        <xdr:cNvPr id="2" name="Slika 1" descr="GKP-LOGO.png">
          <a:extLst>
            <a:ext uri="{FF2B5EF4-FFF2-40B4-BE49-F238E27FC236}">
              <a16:creationId xmlns:a16="http://schemas.microsoft.com/office/drawing/2014/main" id="{B3126B6D-DEFB-41A9-AB4D-6AECDAEE1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8748" cy="899828"/>
        </a:xfrm>
        <a:prstGeom prst="rect">
          <a:avLst/>
        </a:prstGeom>
      </xdr:spPr>
    </xdr:pic>
    <xdr:clientData/>
  </xdr:twoCellAnchor>
  <xdr:oneCellAnchor>
    <xdr:from>
      <xdr:col>5</xdr:col>
      <xdr:colOff>1855304</xdr:colOff>
      <xdr:row>137</xdr:row>
      <xdr:rowOff>159639</xdr:rowOff>
    </xdr:from>
    <xdr:ext cx="2112066" cy="733579"/>
    <xdr:pic>
      <xdr:nvPicPr>
        <xdr:cNvPr id="3" name="Slika 2">
          <a:extLst>
            <a:ext uri="{FF2B5EF4-FFF2-40B4-BE49-F238E27FC236}">
              <a16:creationId xmlns:a16="http://schemas.microsoft.com/office/drawing/2014/main" id="{37C3A155-4C3D-4446-B547-C7A47922031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712" t="28407" r="10992" b="26248"/>
        <a:stretch/>
      </xdr:blipFill>
      <xdr:spPr>
        <a:xfrm>
          <a:off x="4431195" y="25065443"/>
          <a:ext cx="2112066" cy="7335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38"/>
  <sheetViews>
    <sheetView tabSelected="1" view="pageBreakPreview" topLeftCell="A123" zoomScale="145" zoomScaleNormal="130" zoomScaleSheetLayoutView="145" workbookViewId="0">
      <selection activeCell="H126" sqref="H126"/>
    </sheetView>
  </sheetViews>
  <sheetFormatPr defaultColWidth="9.09765625" defaultRowHeight="14.4" x14ac:dyDescent="0.3"/>
  <cols>
    <col min="1" max="1" width="6.3984375" style="9" customWidth="1"/>
    <col min="2" max="2" width="4.59765625" style="9" customWidth="1"/>
    <col min="3" max="5" width="9.09765625" style="9"/>
    <col min="6" max="6" width="28" style="9" customWidth="1"/>
    <col min="7" max="7" width="3.69921875" style="33" customWidth="1"/>
    <col min="8" max="8" width="11" style="20" customWidth="1"/>
    <col min="9" max="9" width="13.09765625" style="20" bestFit="1" customWidth="1"/>
    <col min="10" max="10" width="14.59765625" style="20" bestFit="1" customWidth="1"/>
  </cols>
  <sheetData>
    <row r="1" spans="1:10" x14ac:dyDescent="0.3">
      <c r="A1" s="42"/>
      <c r="B1" s="42"/>
      <c r="C1" s="42"/>
      <c r="D1" s="43" t="s">
        <v>13</v>
      </c>
      <c r="E1" s="43"/>
      <c r="F1" s="43"/>
      <c r="G1" s="74"/>
      <c r="H1" s="12"/>
      <c r="I1" s="12"/>
      <c r="J1" s="12"/>
    </row>
    <row r="2" spans="1:10" x14ac:dyDescent="0.3">
      <c r="A2" s="42"/>
      <c r="B2" s="42"/>
      <c r="C2" s="42"/>
      <c r="D2" s="86" t="s">
        <v>14</v>
      </c>
      <c r="E2" s="86"/>
      <c r="F2" s="86"/>
      <c r="G2" s="75"/>
      <c r="H2" s="13"/>
      <c r="I2" s="13"/>
      <c r="J2" s="13"/>
    </row>
    <row r="3" spans="1:10" x14ac:dyDescent="0.3">
      <c r="A3" s="42"/>
      <c r="B3" s="42"/>
      <c r="C3" s="42"/>
      <c r="D3" s="86" t="s">
        <v>15</v>
      </c>
      <c r="E3" s="86"/>
      <c r="F3" s="86"/>
      <c r="G3" s="75"/>
      <c r="H3" s="13"/>
      <c r="I3" s="13"/>
      <c r="J3" s="13"/>
    </row>
    <row r="4" spans="1:10" x14ac:dyDescent="0.3">
      <c r="A4" s="42"/>
      <c r="B4" s="42"/>
      <c r="C4" s="42"/>
      <c r="D4" s="86" t="s">
        <v>16</v>
      </c>
      <c r="E4" s="86"/>
      <c r="F4" s="86"/>
      <c r="G4" s="75"/>
      <c r="H4" s="13"/>
      <c r="I4" s="13"/>
      <c r="J4" s="13"/>
    </row>
    <row r="5" spans="1:10" ht="14.95" thickBot="1" x14ac:dyDescent="0.35">
      <c r="A5" s="44"/>
      <c r="B5" s="44"/>
      <c r="C5" s="44"/>
      <c r="D5" s="44" t="s">
        <v>17</v>
      </c>
      <c r="E5" s="44"/>
      <c r="F5" s="44"/>
      <c r="G5" s="76"/>
      <c r="H5" s="14"/>
      <c r="I5" s="14"/>
      <c r="J5" s="14"/>
    </row>
    <row r="6" spans="1:10" ht="18.3" x14ac:dyDescent="0.4">
      <c r="A6" s="6" t="s">
        <v>131</v>
      </c>
      <c r="B6" s="6"/>
      <c r="C6" s="6"/>
      <c r="D6" s="6"/>
      <c r="E6" s="45"/>
      <c r="H6" s="41"/>
      <c r="I6" s="41" t="s">
        <v>5</v>
      </c>
      <c r="J6" s="73"/>
    </row>
    <row r="7" spans="1:10" ht="18.3" x14ac:dyDescent="0.4">
      <c r="A7" s="6"/>
      <c r="B7" s="6"/>
      <c r="C7" s="6"/>
      <c r="D7" s="6"/>
      <c r="E7" s="45"/>
      <c r="H7" s="41"/>
      <c r="I7" s="41" t="s">
        <v>120</v>
      </c>
      <c r="J7" s="73"/>
    </row>
    <row r="8" spans="1:10" ht="18.3" x14ac:dyDescent="0.4">
      <c r="A8" s="6"/>
      <c r="B8" s="6"/>
      <c r="C8" s="6"/>
      <c r="D8" s="6"/>
      <c r="E8" s="45"/>
      <c r="H8" s="41"/>
      <c r="I8" s="81"/>
      <c r="J8" s="81"/>
    </row>
    <row r="9" spans="1:10" ht="18.3" x14ac:dyDescent="0.4">
      <c r="B9" s="46"/>
      <c r="C9" s="46"/>
      <c r="F9" s="47" t="s">
        <v>122</v>
      </c>
      <c r="G9" s="77"/>
      <c r="H9" s="15"/>
      <c r="I9" s="15"/>
      <c r="J9" s="15"/>
    </row>
    <row r="10" spans="1:10" s="7" customFormat="1" ht="10.55" x14ac:dyDescent="0.25">
      <c r="A10" s="33"/>
      <c r="B10" s="33"/>
      <c r="C10" s="33"/>
      <c r="D10" s="33"/>
      <c r="E10" s="33"/>
      <c r="F10" s="33"/>
      <c r="G10" s="33"/>
      <c r="H10" s="70"/>
      <c r="I10" s="70"/>
      <c r="J10" s="71"/>
    </row>
    <row r="11" spans="1:10" ht="16.649999999999999" thickBot="1" x14ac:dyDescent="0.4">
      <c r="A11" s="48" t="s">
        <v>0</v>
      </c>
      <c r="B11" s="49"/>
      <c r="C11" s="49"/>
      <c r="D11" s="49"/>
      <c r="E11" s="49"/>
      <c r="F11" s="49"/>
      <c r="G11" s="78"/>
      <c r="H11" s="21"/>
      <c r="I11" s="21"/>
      <c r="J11" s="21">
        <f>SUM(J13:J63)</f>
        <v>626900</v>
      </c>
    </row>
    <row r="12" spans="1:10" s="7" customFormat="1" ht="11.1" thickTop="1" x14ac:dyDescent="0.25">
      <c r="A12" s="33"/>
      <c r="B12" s="33"/>
      <c r="C12" s="33"/>
      <c r="D12" s="33"/>
      <c r="E12" s="33"/>
      <c r="F12" s="33"/>
      <c r="G12" s="33"/>
      <c r="H12" s="52"/>
      <c r="I12" s="52"/>
      <c r="J12" s="52"/>
    </row>
    <row r="13" spans="1:10" s="1" customFormat="1" x14ac:dyDescent="0.3">
      <c r="A13" s="22" t="s">
        <v>6</v>
      </c>
      <c r="B13" s="10" t="s">
        <v>69</v>
      </c>
      <c r="C13" s="10"/>
      <c r="D13" s="10"/>
      <c r="E13" s="10"/>
      <c r="F13" s="10"/>
      <c r="G13" s="23"/>
      <c r="H13" s="20"/>
      <c r="I13" s="20"/>
      <c r="J13" s="20">
        <f>I14+I18+I20+I19</f>
        <v>173000</v>
      </c>
    </row>
    <row r="14" spans="1:10" s="3" customFormat="1" ht="11.65" x14ac:dyDescent="0.25">
      <c r="A14" s="29"/>
      <c r="B14" s="25" t="s">
        <v>53</v>
      </c>
      <c r="C14" s="28"/>
      <c r="D14" s="28"/>
      <c r="E14" s="28"/>
      <c r="F14" s="28"/>
      <c r="G14" s="27"/>
      <c r="H14" s="18"/>
      <c r="I14" s="18">
        <f>SUM(H15:H17)</f>
        <v>83000</v>
      </c>
      <c r="J14" s="18"/>
    </row>
    <row r="15" spans="1:10" s="4" customFormat="1" ht="10.55" x14ac:dyDescent="0.25">
      <c r="A15" s="50"/>
      <c r="B15" s="51" t="s">
        <v>6</v>
      </c>
      <c r="C15" s="51" t="s">
        <v>94</v>
      </c>
      <c r="D15" s="27"/>
      <c r="E15" s="27"/>
      <c r="F15" s="50"/>
      <c r="G15" s="50">
        <v>45</v>
      </c>
      <c r="H15" s="17">
        <v>56000</v>
      </c>
      <c r="I15" s="52"/>
      <c r="J15" s="52"/>
    </row>
    <row r="16" spans="1:10" s="4" customFormat="1" ht="10.55" x14ac:dyDescent="0.25">
      <c r="A16" s="50"/>
      <c r="B16" s="51" t="s">
        <v>8</v>
      </c>
      <c r="C16" s="51" t="s">
        <v>57</v>
      </c>
      <c r="D16" s="27"/>
      <c r="E16" s="27"/>
      <c r="F16" s="27"/>
      <c r="G16" s="27">
        <v>214</v>
      </c>
      <c r="H16" s="17">
        <v>16000</v>
      </c>
      <c r="I16" s="52"/>
      <c r="J16" s="52"/>
    </row>
    <row r="17" spans="1:10" s="4" customFormat="1" ht="10.55" x14ac:dyDescent="0.25">
      <c r="A17" s="50"/>
      <c r="B17" s="51" t="s">
        <v>9</v>
      </c>
      <c r="C17" s="51" t="s">
        <v>66</v>
      </c>
      <c r="D17" s="27"/>
      <c r="E17" s="27"/>
      <c r="F17" s="27"/>
      <c r="G17" s="27">
        <v>46</v>
      </c>
      <c r="H17" s="17">
        <v>11000</v>
      </c>
      <c r="I17" s="52"/>
      <c r="J17" s="52"/>
    </row>
    <row r="18" spans="1:10" s="3" customFormat="1" ht="11.65" x14ac:dyDescent="0.25">
      <c r="A18" s="29"/>
      <c r="B18" s="25" t="s">
        <v>73</v>
      </c>
      <c r="C18" s="28"/>
      <c r="D18" s="28"/>
      <c r="E18" s="28"/>
      <c r="F18" s="28"/>
      <c r="G18" s="27">
        <v>57</v>
      </c>
      <c r="H18" s="18"/>
      <c r="I18" s="18">
        <v>8000</v>
      </c>
      <c r="J18" s="18"/>
    </row>
    <row r="19" spans="1:10" s="3" customFormat="1" ht="11.65" x14ac:dyDescent="0.25">
      <c r="A19" s="29"/>
      <c r="B19" s="25" t="s">
        <v>104</v>
      </c>
      <c r="C19" s="28"/>
      <c r="D19" s="28"/>
      <c r="E19" s="28"/>
      <c r="F19" s="28"/>
      <c r="G19" s="27">
        <v>40</v>
      </c>
      <c r="H19" s="18"/>
      <c r="I19" s="18">
        <v>70000</v>
      </c>
      <c r="J19" s="18"/>
    </row>
    <row r="20" spans="1:10" s="3" customFormat="1" ht="11.65" x14ac:dyDescent="0.25">
      <c r="A20" s="29"/>
      <c r="B20" s="25" t="s">
        <v>105</v>
      </c>
      <c r="C20" s="28"/>
      <c r="D20" s="28"/>
      <c r="E20" s="28"/>
      <c r="F20" s="28"/>
      <c r="G20" s="27">
        <v>41</v>
      </c>
      <c r="H20" s="18"/>
      <c r="I20" s="18">
        <v>12000</v>
      </c>
      <c r="J20" s="18"/>
    </row>
    <row r="21" spans="1:10" s="4" customFormat="1" ht="10.55" x14ac:dyDescent="0.25">
      <c r="A21" s="50"/>
      <c r="B21" s="51"/>
      <c r="C21" s="27"/>
      <c r="D21" s="27"/>
      <c r="E21" s="27"/>
      <c r="F21" s="27"/>
      <c r="G21" s="27"/>
      <c r="H21" s="52"/>
      <c r="I21" s="52"/>
      <c r="J21" s="52"/>
    </row>
    <row r="22" spans="1:10" s="1" customFormat="1" x14ac:dyDescent="0.3">
      <c r="A22" s="22" t="s">
        <v>8</v>
      </c>
      <c r="B22" s="10" t="s">
        <v>7</v>
      </c>
      <c r="C22" s="10"/>
      <c r="D22" s="10"/>
      <c r="E22" s="10"/>
      <c r="F22" s="10"/>
      <c r="G22" s="23"/>
      <c r="H22" s="20"/>
      <c r="I22" s="20"/>
      <c r="J22" s="20">
        <f>SUM(I23:I26)</f>
        <v>30100</v>
      </c>
    </row>
    <row r="23" spans="1:10" s="3" customFormat="1" ht="11.65" x14ac:dyDescent="0.25">
      <c r="A23" s="29"/>
      <c r="B23" s="25" t="s">
        <v>18</v>
      </c>
      <c r="C23" s="28"/>
      <c r="D23" s="28"/>
      <c r="E23" s="28"/>
      <c r="F23" s="28"/>
      <c r="G23" s="27"/>
      <c r="H23" s="18"/>
      <c r="I23" s="18">
        <v>14000</v>
      </c>
      <c r="J23" s="18"/>
    </row>
    <row r="24" spans="1:10" s="3" customFormat="1" ht="11.65" x14ac:dyDescent="0.25">
      <c r="A24" s="29"/>
      <c r="B24" s="25" t="s">
        <v>29</v>
      </c>
      <c r="C24" s="28"/>
      <c r="D24" s="28"/>
      <c r="E24" s="28"/>
      <c r="F24" s="28"/>
      <c r="G24" s="27"/>
      <c r="H24" s="18"/>
      <c r="I24" s="18">
        <v>14000</v>
      </c>
      <c r="J24" s="18"/>
    </row>
    <row r="25" spans="1:10" s="3" customFormat="1" ht="11.65" x14ac:dyDescent="0.25">
      <c r="A25" s="29"/>
      <c r="B25" s="25" t="s">
        <v>91</v>
      </c>
      <c r="C25" s="28"/>
      <c r="D25" s="28"/>
      <c r="E25" s="28"/>
      <c r="F25" s="28"/>
      <c r="G25" s="27"/>
      <c r="H25" s="18"/>
      <c r="I25" s="18">
        <v>1400</v>
      </c>
      <c r="J25" s="18"/>
    </row>
    <row r="26" spans="1:10" s="2" customFormat="1" ht="11.65" x14ac:dyDescent="0.25">
      <c r="A26" s="53"/>
      <c r="B26" s="25" t="s">
        <v>31</v>
      </c>
      <c r="C26" s="54"/>
      <c r="D26" s="55"/>
      <c r="E26" s="53"/>
      <c r="F26" s="53"/>
      <c r="G26" s="33"/>
      <c r="H26" s="18"/>
      <c r="I26" s="18">
        <v>700</v>
      </c>
      <c r="J26" s="18"/>
    </row>
    <row r="27" spans="1:10" s="4" customFormat="1" ht="10.55" x14ac:dyDescent="0.25">
      <c r="A27" s="50"/>
      <c r="B27" s="51"/>
      <c r="C27" s="27"/>
      <c r="D27" s="27"/>
      <c r="E27" s="27"/>
      <c r="F27" s="27"/>
      <c r="G27" s="27"/>
      <c r="H27" s="52"/>
      <c r="I27" s="52"/>
      <c r="J27" s="52"/>
    </row>
    <row r="28" spans="1:10" s="10" customFormat="1" x14ac:dyDescent="0.3">
      <c r="A28" s="22" t="s">
        <v>9</v>
      </c>
      <c r="B28" s="10" t="s">
        <v>70</v>
      </c>
      <c r="G28" s="23"/>
      <c r="H28" s="20"/>
      <c r="I28" s="20"/>
      <c r="J28" s="20">
        <f>I29+I30</f>
        <v>9000</v>
      </c>
    </row>
    <row r="29" spans="1:10" s="28" customFormat="1" ht="11.65" x14ac:dyDescent="0.25">
      <c r="A29" s="29"/>
      <c r="B29" s="25" t="s">
        <v>30</v>
      </c>
      <c r="G29" s="27"/>
      <c r="H29" s="18"/>
      <c r="I29" s="18">
        <v>4000</v>
      </c>
      <c r="J29" s="18"/>
    </row>
    <row r="30" spans="1:10" s="28" customFormat="1" ht="11.65" x14ac:dyDescent="0.25">
      <c r="A30" s="29"/>
      <c r="B30" s="25" t="s">
        <v>74</v>
      </c>
      <c r="G30" s="27"/>
      <c r="H30" s="18"/>
      <c r="I30" s="18">
        <v>5000</v>
      </c>
      <c r="J30" s="18"/>
    </row>
    <row r="31" spans="1:10" s="27" customFormat="1" ht="10.55" x14ac:dyDescent="0.25">
      <c r="A31" s="50"/>
      <c r="B31" s="51"/>
      <c r="H31" s="52"/>
      <c r="I31" s="52"/>
      <c r="J31" s="52"/>
    </row>
    <row r="32" spans="1:10" s="10" customFormat="1" x14ac:dyDescent="0.3">
      <c r="A32" s="22" t="s">
        <v>10</v>
      </c>
      <c r="B32" s="10" t="s">
        <v>11</v>
      </c>
      <c r="G32" s="23"/>
      <c r="H32" s="20"/>
      <c r="I32" s="20"/>
      <c r="J32" s="20">
        <f>SUM(I33:I34)</f>
        <v>128000</v>
      </c>
    </row>
    <row r="33" spans="1:10" s="26" customFormat="1" ht="11.65" x14ac:dyDescent="0.25">
      <c r="A33" s="24"/>
      <c r="B33" s="25" t="s">
        <v>125</v>
      </c>
      <c r="G33" s="26">
        <v>47</v>
      </c>
      <c r="H33" s="18"/>
      <c r="I33" s="18">
        <v>120000</v>
      </c>
      <c r="J33" s="18"/>
    </row>
    <row r="34" spans="1:10" s="26" customFormat="1" ht="11.65" x14ac:dyDescent="0.25">
      <c r="A34" s="24"/>
      <c r="B34" s="25" t="s">
        <v>126</v>
      </c>
      <c r="G34" s="26">
        <v>57</v>
      </c>
      <c r="H34" s="18"/>
      <c r="I34" s="18">
        <v>8000</v>
      </c>
      <c r="J34" s="18"/>
    </row>
    <row r="35" spans="1:10" s="27" customFormat="1" ht="10.55" x14ac:dyDescent="0.25">
      <c r="A35" s="50"/>
      <c r="B35" s="51"/>
      <c r="H35" s="52"/>
      <c r="I35" s="52"/>
      <c r="J35" s="52"/>
    </row>
    <row r="36" spans="1:10" s="10" customFormat="1" x14ac:dyDescent="0.3">
      <c r="A36" s="22" t="s">
        <v>12</v>
      </c>
      <c r="B36" s="10" t="s">
        <v>54</v>
      </c>
      <c r="G36" s="23"/>
      <c r="H36" s="20"/>
      <c r="I36" s="20"/>
      <c r="J36" s="20">
        <f>SUM(I37:I44)</f>
        <v>54000</v>
      </c>
    </row>
    <row r="37" spans="1:10" s="9" customFormat="1" x14ac:dyDescent="0.3">
      <c r="A37" s="30"/>
      <c r="B37" s="31" t="s">
        <v>1</v>
      </c>
      <c r="C37" s="32" t="s">
        <v>79</v>
      </c>
      <c r="G37" s="23">
        <v>74</v>
      </c>
      <c r="H37" s="18"/>
      <c r="I37" s="18">
        <v>14400</v>
      </c>
      <c r="J37" s="20"/>
    </row>
    <row r="38" spans="1:10" s="9" customFormat="1" ht="14.95" hidden="1" customHeight="1" x14ac:dyDescent="0.3">
      <c r="A38" s="30"/>
      <c r="B38" s="31"/>
      <c r="C38" s="34" t="s">
        <v>67</v>
      </c>
      <c r="G38" s="23"/>
      <c r="H38" s="18"/>
      <c r="I38" s="18"/>
      <c r="J38" s="20"/>
    </row>
    <row r="39" spans="1:10" s="9" customFormat="1" ht="14.95" hidden="1" customHeight="1" x14ac:dyDescent="0.3">
      <c r="A39" s="30"/>
      <c r="B39" s="35"/>
      <c r="C39" s="34" t="s">
        <v>111</v>
      </c>
      <c r="G39" s="23"/>
      <c r="H39" s="20"/>
      <c r="I39" s="20"/>
      <c r="J39" s="20"/>
    </row>
    <row r="40" spans="1:10" s="9" customFormat="1" x14ac:dyDescent="0.3">
      <c r="B40" s="36" t="s">
        <v>2</v>
      </c>
      <c r="C40" s="32" t="s">
        <v>75</v>
      </c>
      <c r="D40" s="37"/>
      <c r="E40" s="38"/>
      <c r="G40" s="23">
        <v>69</v>
      </c>
      <c r="H40" s="18"/>
      <c r="I40" s="18">
        <v>3600</v>
      </c>
      <c r="J40" s="20"/>
    </row>
    <row r="41" spans="1:10" s="9" customFormat="1" ht="14.95" hidden="1" customHeight="1" x14ac:dyDescent="0.3">
      <c r="B41" s="39"/>
      <c r="C41" s="34" t="s">
        <v>112</v>
      </c>
      <c r="D41" s="40"/>
      <c r="E41" s="38"/>
      <c r="G41" s="23"/>
      <c r="H41" s="20"/>
      <c r="I41" s="20"/>
      <c r="J41" s="20"/>
    </row>
    <row r="42" spans="1:10" s="9" customFormat="1" x14ac:dyDescent="0.3">
      <c r="B42" s="36" t="s">
        <v>95</v>
      </c>
      <c r="C42" s="32" t="s">
        <v>108</v>
      </c>
      <c r="D42" s="37"/>
      <c r="E42" s="38"/>
      <c r="G42" s="23">
        <v>255</v>
      </c>
      <c r="H42" s="18"/>
      <c r="I42" s="18">
        <v>36000</v>
      </c>
      <c r="J42" s="20"/>
    </row>
    <row r="43" spans="1:10" s="9" customFormat="1" ht="14.95" hidden="1" customHeight="1" x14ac:dyDescent="0.3">
      <c r="B43" s="39"/>
      <c r="C43" s="34" t="s">
        <v>113</v>
      </c>
      <c r="D43" s="40"/>
      <c r="E43" s="38"/>
      <c r="G43" s="33"/>
      <c r="H43" s="20"/>
      <c r="I43" s="20"/>
      <c r="J43" s="20"/>
    </row>
    <row r="44" spans="1:10" s="7" customFormat="1" ht="10.55" x14ac:dyDescent="0.25">
      <c r="A44" s="33"/>
      <c r="B44" s="56"/>
      <c r="C44" s="34"/>
      <c r="D44" s="40"/>
      <c r="E44" s="66"/>
      <c r="F44" s="33"/>
      <c r="G44" s="33"/>
      <c r="H44" s="52"/>
      <c r="I44" s="52"/>
      <c r="J44" s="52"/>
    </row>
    <row r="45" spans="1:10" s="10" customFormat="1" x14ac:dyDescent="0.3">
      <c r="A45" s="22" t="s">
        <v>24</v>
      </c>
      <c r="B45" s="10" t="s">
        <v>107</v>
      </c>
      <c r="G45" s="23"/>
      <c r="H45" s="20"/>
      <c r="I45" s="20"/>
      <c r="J45" s="20">
        <f>SUM(I46:I47)</f>
        <v>15000</v>
      </c>
    </row>
    <row r="46" spans="1:10" s="26" customFormat="1" ht="11.65" x14ac:dyDescent="0.25">
      <c r="A46" s="24"/>
      <c r="B46" s="25" t="s">
        <v>106</v>
      </c>
      <c r="G46" s="23">
        <v>56</v>
      </c>
      <c r="H46" s="18"/>
      <c r="I46" s="18">
        <v>12000</v>
      </c>
      <c r="J46" s="18"/>
    </row>
    <row r="47" spans="1:10" s="26" customFormat="1" ht="11.65" x14ac:dyDescent="0.25">
      <c r="A47" s="24"/>
      <c r="B47" s="25" t="s">
        <v>98</v>
      </c>
      <c r="G47" s="23"/>
      <c r="H47" s="18"/>
      <c r="I47" s="18">
        <v>3000</v>
      </c>
      <c r="J47" s="18"/>
    </row>
    <row r="48" spans="1:10" s="8" customFormat="1" ht="10.55" x14ac:dyDescent="0.25">
      <c r="A48" s="72"/>
      <c r="B48" s="23"/>
      <c r="C48" s="23"/>
      <c r="D48" s="23"/>
      <c r="E48" s="23"/>
      <c r="F48" s="23"/>
      <c r="G48" s="23"/>
      <c r="H48" s="52"/>
      <c r="I48" s="52"/>
      <c r="J48" s="52"/>
    </row>
    <row r="49" spans="1:10" s="1" customFormat="1" x14ac:dyDescent="0.3">
      <c r="A49" s="22" t="s">
        <v>34</v>
      </c>
      <c r="B49" s="10" t="s">
        <v>88</v>
      </c>
      <c r="C49" s="10"/>
      <c r="D49" s="10"/>
      <c r="E49" s="10"/>
      <c r="F49" s="10"/>
      <c r="G49" s="23"/>
      <c r="H49" s="20"/>
      <c r="I49" s="20"/>
      <c r="J49" s="20">
        <f>SUM(I50)</f>
        <v>28000</v>
      </c>
    </row>
    <row r="50" spans="1:10" s="3" customFormat="1" ht="11.65" x14ac:dyDescent="0.25">
      <c r="A50" s="29"/>
      <c r="B50" s="25" t="s">
        <v>114</v>
      </c>
      <c r="C50" s="28"/>
      <c r="D50" s="28"/>
      <c r="E50" s="28"/>
      <c r="F50" s="28"/>
      <c r="G50" s="27">
        <v>315</v>
      </c>
      <c r="H50" s="18"/>
      <c r="I50" s="18">
        <v>28000</v>
      </c>
      <c r="J50" s="18"/>
    </row>
    <row r="51" spans="1:10" s="8" customFormat="1" ht="10.55" x14ac:dyDescent="0.25">
      <c r="A51" s="72"/>
      <c r="B51" s="23"/>
      <c r="C51" s="23"/>
      <c r="D51" s="23"/>
      <c r="E51" s="23"/>
      <c r="F51" s="23"/>
      <c r="G51" s="23"/>
      <c r="H51" s="52"/>
      <c r="I51" s="52"/>
      <c r="J51" s="52"/>
    </row>
    <row r="52" spans="1:10" s="1" customFormat="1" x14ac:dyDescent="0.3">
      <c r="A52" s="22" t="s">
        <v>87</v>
      </c>
      <c r="B52" s="10" t="s">
        <v>25</v>
      </c>
      <c r="C52" s="10"/>
      <c r="D52" s="10"/>
      <c r="E52" s="10"/>
      <c r="F52" s="10"/>
      <c r="G52" s="23"/>
      <c r="H52" s="20"/>
      <c r="I52" s="20"/>
      <c r="J52" s="20">
        <f>SUM(I53:I57)</f>
        <v>56600</v>
      </c>
    </row>
    <row r="53" spans="1:10" s="3" customFormat="1" ht="11.65" x14ac:dyDescent="0.25">
      <c r="A53" s="29"/>
      <c r="B53" s="25" t="s">
        <v>35</v>
      </c>
      <c r="C53" s="28"/>
      <c r="D53" s="28"/>
      <c r="E53" s="28"/>
      <c r="F53" s="28"/>
      <c r="G53" s="27"/>
      <c r="H53" s="18"/>
      <c r="I53" s="18">
        <v>1600</v>
      </c>
      <c r="J53" s="18"/>
    </row>
    <row r="54" spans="1:10" s="3" customFormat="1" ht="11.65" x14ac:dyDescent="0.25">
      <c r="A54" s="29"/>
      <c r="B54" s="25" t="s">
        <v>92</v>
      </c>
      <c r="C54" s="28"/>
      <c r="D54" s="28"/>
      <c r="E54" s="28"/>
      <c r="F54" s="28"/>
      <c r="G54" s="27"/>
      <c r="H54" s="18"/>
      <c r="I54" s="18">
        <v>5000</v>
      </c>
      <c r="J54" s="18"/>
    </row>
    <row r="55" spans="1:10" s="3" customFormat="1" ht="11.65" x14ac:dyDescent="0.25">
      <c r="A55" s="29"/>
      <c r="B55" s="25" t="s">
        <v>93</v>
      </c>
      <c r="C55" s="28"/>
      <c r="D55" s="28"/>
      <c r="E55" s="28"/>
      <c r="F55" s="28"/>
      <c r="G55" s="27"/>
      <c r="H55" s="18"/>
      <c r="I55" s="18">
        <v>10000</v>
      </c>
      <c r="J55" s="18"/>
    </row>
    <row r="56" spans="1:10" s="3" customFormat="1" ht="11.65" x14ac:dyDescent="0.25">
      <c r="A56" s="29"/>
      <c r="B56" s="25" t="s">
        <v>96</v>
      </c>
      <c r="C56" s="28"/>
      <c r="D56" s="28"/>
      <c r="E56" s="28"/>
      <c r="F56" s="28"/>
      <c r="G56" s="27"/>
      <c r="H56" s="18"/>
      <c r="I56" s="18">
        <v>10000</v>
      </c>
      <c r="J56" s="18"/>
    </row>
    <row r="57" spans="1:10" s="3" customFormat="1" ht="11.65" x14ac:dyDescent="0.25">
      <c r="A57" s="29"/>
      <c r="B57" s="25" t="s">
        <v>97</v>
      </c>
      <c r="C57" s="28"/>
      <c r="D57" s="28"/>
      <c r="E57" s="28"/>
      <c r="F57" s="28"/>
      <c r="G57" s="27"/>
      <c r="H57" s="18"/>
      <c r="I57" s="18">
        <v>30000</v>
      </c>
      <c r="J57" s="18"/>
    </row>
    <row r="58" spans="1:10" s="4" customFormat="1" ht="10.55" x14ac:dyDescent="0.25">
      <c r="A58" s="50"/>
      <c r="B58" s="51"/>
      <c r="C58" s="27"/>
      <c r="D58" s="27"/>
      <c r="E58" s="27"/>
      <c r="F58" s="27"/>
      <c r="G58" s="27"/>
      <c r="H58" s="52"/>
      <c r="I58" s="52"/>
      <c r="J58" s="52"/>
    </row>
    <row r="59" spans="1:10" s="28" customFormat="1" x14ac:dyDescent="0.3">
      <c r="A59" s="22" t="s">
        <v>115</v>
      </c>
      <c r="B59" s="10" t="s">
        <v>116</v>
      </c>
      <c r="C59" s="10"/>
      <c r="D59" s="10"/>
      <c r="E59" s="10"/>
      <c r="F59" s="10"/>
      <c r="G59" s="23"/>
      <c r="H59" s="20"/>
      <c r="I59" s="20"/>
      <c r="J59" s="20">
        <f>SUM(I60:I63)</f>
        <v>133200</v>
      </c>
    </row>
    <row r="60" spans="1:10" s="28" customFormat="1" ht="11.65" x14ac:dyDescent="0.25">
      <c r="A60" s="29"/>
      <c r="B60" s="25" t="s">
        <v>117</v>
      </c>
      <c r="G60" s="27"/>
      <c r="H60" s="18"/>
      <c r="I60" s="18">
        <v>25200</v>
      </c>
      <c r="J60" s="18"/>
    </row>
    <row r="61" spans="1:10" s="28" customFormat="1" ht="11.65" x14ac:dyDescent="0.25">
      <c r="A61" s="29"/>
      <c r="B61" s="25" t="s">
        <v>123</v>
      </c>
      <c r="G61" s="27"/>
      <c r="H61" s="18"/>
      <c r="I61" s="18">
        <v>50000</v>
      </c>
      <c r="J61" s="18"/>
    </row>
    <row r="62" spans="1:10" s="28" customFormat="1" ht="11.65" x14ac:dyDescent="0.25">
      <c r="A62" s="29"/>
      <c r="B62" s="25" t="s">
        <v>128</v>
      </c>
      <c r="G62" s="27"/>
      <c r="H62" s="18"/>
      <c r="I62" s="18">
        <v>48000</v>
      </c>
      <c r="J62" s="18"/>
    </row>
    <row r="63" spans="1:10" s="28" customFormat="1" ht="11.65" x14ac:dyDescent="0.25">
      <c r="A63" s="29"/>
      <c r="B63" s="25" t="s">
        <v>118</v>
      </c>
      <c r="G63" s="27"/>
      <c r="H63" s="18"/>
      <c r="I63" s="18">
        <v>10000</v>
      </c>
      <c r="J63" s="18"/>
    </row>
    <row r="64" spans="1:10" s="3" customFormat="1" ht="11.65" x14ac:dyDescent="0.25">
      <c r="A64" s="29"/>
      <c r="B64" s="25"/>
      <c r="C64" s="28"/>
      <c r="D64" s="28"/>
      <c r="E64" s="28"/>
      <c r="F64" s="28"/>
      <c r="G64" s="27"/>
      <c r="H64" s="18"/>
      <c r="I64" s="18"/>
      <c r="J64" s="18"/>
    </row>
    <row r="65" spans="1:10" ht="14.95" thickBot="1" x14ac:dyDescent="0.35">
      <c r="A65" s="57" t="s">
        <v>3</v>
      </c>
      <c r="B65" s="58"/>
      <c r="C65" s="59"/>
      <c r="D65" s="60"/>
      <c r="E65" s="61"/>
      <c r="F65" s="49"/>
      <c r="G65" s="78"/>
      <c r="H65" s="21"/>
      <c r="I65" s="21"/>
      <c r="J65" s="21">
        <f>SUM(J67:J128)</f>
        <v>601104.52</v>
      </c>
    </row>
    <row r="66" spans="1:10" ht="14.95" thickTop="1" x14ac:dyDescent="0.3"/>
    <row r="67" spans="1:10" x14ac:dyDescent="0.3">
      <c r="A67" s="22" t="s">
        <v>6</v>
      </c>
      <c r="B67" s="62" t="s">
        <v>85</v>
      </c>
      <c r="J67" s="20">
        <f>I68+I74</f>
        <v>272500</v>
      </c>
    </row>
    <row r="68" spans="1:10" s="5" customFormat="1" ht="13.3" x14ac:dyDescent="0.3">
      <c r="A68" s="63"/>
      <c r="B68" s="64" t="s">
        <v>59</v>
      </c>
      <c r="C68" s="65" t="s">
        <v>71</v>
      </c>
      <c r="D68" s="65"/>
      <c r="E68" s="65"/>
      <c r="F68" s="65"/>
      <c r="G68" s="23"/>
      <c r="H68" s="16"/>
      <c r="I68" s="16">
        <f>SUM(H69:H72)</f>
        <v>257500</v>
      </c>
      <c r="J68" s="16"/>
    </row>
    <row r="69" spans="1:10" s="5" customFormat="1" ht="13.3" x14ac:dyDescent="0.3">
      <c r="A69" s="63"/>
      <c r="C69" s="25" t="s">
        <v>100</v>
      </c>
      <c r="D69" s="65"/>
      <c r="E69" s="65"/>
      <c r="F69" s="65"/>
      <c r="G69" s="23"/>
      <c r="H69" s="17">
        <v>35000</v>
      </c>
      <c r="I69" s="16"/>
      <c r="J69" s="16"/>
    </row>
    <row r="70" spans="1:10" x14ac:dyDescent="0.3">
      <c r="A70" s="29"/>
      <c r="C70" s="25" t="s">
        <v>76</v>
      </c>
      <c r="D70" s="28"/>
      <c r="E70" s="28"/>
      <c r="F70" s="28"/>
      <c r="G70" s="27"/>
      <c r="H70" s="17">
        <v>200000</v>
      </c>
      <c r="I70" s="18"/>
      <c r="J70" s="18"/>
    </row>
    <row r="71" spans="1:10" x14ac:dyDescent="0.3">
      <c r="A71" s="29"/>
      <c r="C71" s="25" t="s">
        <v>101</v>
      </c>
      <c r="D71" s="28"/>
      <c r="E71" s="28"/>
      <c r="F71" s="28"/>
      <c r="G71" s="27"/>
      <c r="H71" s="17">
        <v>19000</v>
      </c>
      <c r="I71" s="18"/>
      <c r="J71" s="18"/>
    </row>
    <row r="72" spans="1:10" x14ac:dyDescent="0.3">
      <c r="A72" s="29"/>
      <c r="C72" s="25" t="s">
        <v>77</v>
      </c>
      <c r="D72" s="28"/>
      <c r="E72" s="28"/>
      <c r="F72" s="28"/>
      <c r="G72" s="27"/>
      <c r="H72" s="17">
        <v>3500</v>
      </c>
      <c r="I72" s="18"/>
      <c r="J72" s="18"/>
    </row>
    <row r="73" spans="1:10" x14ac:dyDescent="0.3">
      <c r="A73" s="29"/>
      <c r="B73" s="25"/>
      <c r="C73" s="28"/>
      <c r="D73" s="28"/>
      <c r="E73" s="28"/>
      <c r="F73" s="28"/>
      <c r="G73" s="27"/>
      <c r="H73" s="18"/>
      <c r="I73" s="18"/>
      <c r="J73" s="18"/>
    </row>
    <row r="74" spans="1:10" s="5" customFormat="1" ht="13.3" x14ac:dyDescent="0.3">
      <c r="A74" s="63"/>
      <c r="B74" s="64" t="s">
        <v>58</v>
      </c>
      <c r="C74" s="65" t="s">
        <v>72</v>
      </c>
      <c r="D74" s="65"/>
      <c r="E74" s="65"/>
      <c r="F74" s="65"/>
      <c r="G74" s="23"/>
      <c r="H74" s="16"/>
      <c r="I74" s="16">
        <f>SUM(H75:H78)</f>
        <v>15000</v>
      </c>
      <c r="J74" s="16"/>
    </row>
    <row r="75" spans="1:10" x14ac:dyDescent="0.3">
      <c r="A75" s="29"/>
      <c r="C75" s="25" t="s">
        <v>78</v>
      </c>
      <c r="D75" s="28"/>
      <c r="E75" s="28"/>
      <c r="F75" s="28"/>
      <c r="G75" s="27"/>
      <c r="H75" s="17">
        <v>7000</v>
      </c>
      <c r="I75" s="18"/>
      <c r="J75" s="18"/>
    </row>
    <row r="76" spans="1:10" x14ac:dyDescent="0.3">
      <c r="A76" s="29"/>
      <c r="C76" s="25" t="s">
        <v>60</v>
      </c>
      <c r="D76" s="28"/>
      <c r="E76" s="28"/>
      <c r="F76" s="28"/>
      <c r="G76" s="27"/>
      <c r="H76" s="17">
        <v>2000</v>
      </c>
      <c r="I76" s="18"/>
      <c r="J76" s="18"/>
    </row>
    <row r="77" spans="1:10" x14ac:dyDescent="0.3">
      <c r="A77" s="29"/>
      <c r="C77" s="25" t="s">
        <v>68</v>
      </c>
      <c r="D77" s="28"/>
      <c r="E77" s="28"/>
      <c r="F77" s="28"/>
      <c r="G77" s="27"/>
      <c r="H77" s="17">
        <v>5000</v>
      </c>
      <c r="I77" s="18"/>
      <c r="J77" s="18"/>
    </row>
    <row r="78" spans="1:10" x14ac:dyDescent="0.3">
      <c r="A78" s="29"/>
      <c r="C78" s="25" t="s">
        <v>61</v>
      </c>
      <c r="D78" s="28"/>
      <c r="E78" s="28"/>
      <c r="F78" s="28"/>
      <c r="G78" s="27"/>
      <c r="H78" s="17">
        <v>1000</v>
      </c>
      <c r="I78" s="18"/>
      <c r="J78" s="18"/>
    </row>
    <row r="79" spans="1:10" x14ac:dyDescent="0.3">
      <c r="A79" s="29"/>
      <c r="B79" s="25"/>
      <c r="C79" s="28"/>
      <c r="D79" s="28"/>
      <c r="E79" s="28"/>
      <c r="F79" s="28"/>
      <c r="G79" s="27"/>
      <c r="H79" s="18"/>
      <c r="I79" s="18"/>
      <c r="J79" s="18"/>
    </row>
    <row r="80" spans="1:10" x14ac:dyDescent="0.3">
      <c r="A80" s="22" t="s">
        <v>8</v>
      </c>
      <c r="B80" s="10" t="s">
        <v>32</v>
      </c>
      <c r="C80" s="10"/>
      <c r="D80" s="10"/>
      <c r="E80" s="10"/>
      <c r="F80" s="10"/>
      <c r="G80" s="23"/>
      <c r="J80" s="20">
        <f>SUM(I81:I97)</f>
        <v>31804.52</v>
      </c>
    </row>
    <row r="81" spans="1:10" x14ac:dyDescent="0.3">
      <c r="A81" s="29"/>
      <c r="B81" s="25"/>
      <c r="C81" s="25" t="s">
        <v>36</v>
      </c>
      <c r="D81" s="66"/>
      <c r="E81" s="66"/>
      <c r="F81" s="28"/>
      <c r="G81" s="27"/>
      <c r="I81" s="17">
        <f>12*80</f>
        <v>960</v>
      </c>
      <c r="J81" s="18"/>
    </row>
    <row r="82" spans="1:10" x14ac:dyDescent="0.3">
      <c r="A82" s="29"/>
      <c r="B82" s="25"/>
      <c r="C82" s="25" t="s">
        <v>27</v>
      </c>
      <c r="D82" s="66"/>
      <c r="E82" s="66"/>
      <c r="F82" s="28"/>
      <c r="G82" s="27"/>
      <c r="I82" s="17">
        <v>1800</v>
      </c>
      <c r="J82" s="18"/>
    </row>
    <row r="83" spans="1:10" x14ac:dyDescent="0.3">
      <c r="A83" s="29"/>
      <c r="B83" s="25"/>
      <c r="C83" s="25" t="s">
        <v>37</v>
      </c>
      <c r="D83" s="66"/>
      <c r="E83" s="66"/>
      <c r="F83" s="28"/>
      <c r="G83" s="27"/>
      <c r="I83" s="17">
        <v>3000</v>
      </c>
      <c r="J83" s="18"/>
    </row>
    <row r="84" spans="1:10" x14ac:dyDescent="0.3">
      <c r="A84" s="29"/>
      <c r="B84" s="25"/>
      <c r="C84" s="25" t="s">
        <v>121</v>
      </c>
      <c r="D84" s="66"/>
      <c r="E84" s="66"/>
      <c r="F84" s="28"/>
      <c r="G84" s="27"/>
      <c r="I84" s="17">
        <v>300</v>
      </c>
      <c r="J84" s="18"/>
    </row>
    <row r="85" spans="1:10" x14ac:dyDescent="0.3">
      <c r="A85" s="29"/>
      <c r="B85" s="25"/>
      <c r="C85" s="25" t="s">
        <v>109</v>
      </c>
      <c r="D85" s="66"/>
      <c r="E85" s="66"/>
      <c r="F85" s="28"/>
      <c r="G85" s="27"/>
      <c r="I85" s="17">
        <v>1500</v>
      </c>
      <c r="J85" s="18"/>
    </row>
    <row r="86" spans="1:10" x14ac:dyDescent="0.3">
      <c r="A86" s="29"/>
      <c r="B86" s="25"/>
      <c r="C86" s="25" t="s">
        <v>38</v>
      </c>
      <c r="D86" s="66"/>
      <c r="E86" s="66"/>
      <c r="F86" s="28"/>
      <c r="G86" s="27"/>
      <c r="I86" s="17">
        <v>1000</v>
      </c>
      <c r="J86" s="18"/>
    </row>
    <row r="87" spans="1:10" x14ac:dyDescent="0.3">
      <c r="A87" s="29"/>
      <c r="B87" s="25"/>
      <c r="C87" s="25" t="s">
        <v>26</v>
      </c>
      <c r="D87" s="66"/>
      <c r="E87" s="66"/>
      <c r="F87" s="28"/>
      <c r="G87" s="27"/>
      <c r="I87" s="17">
        <v>200</v>
      </c>
      <c r="J87" s="18"/>
    </row>
    <row r="88" spans="1:10" x14ac:dyDescent="0.3">
      <c r="A88" s="29"/>
      <c r="B88" s="25"/>
      <c r="C88" s="25" t="s">
        <v>39</v>
      </c>
      <c r="D88" s="66"/>
      <c r="E88" s="66"/>
      <c r="F88" s="28"/>
      <c r="G88" s="27"/>
      <c r="I88" s="17">
        <v>1200</v>
      </c>
      <c r="J88" s="18"/>
    </row>
    <row r="89" spans="1:10" x14ac:dyDescent="0.3">
      <c r="A89" s="29"/>
      <c r="B89" s="25"/>
      <c r="C89" s="25" t="s">
        <v>62</v>
      </c>
      <c r="D89" s="66"/>
      <c r="E89" s="66"/>
      <c r="F89" s="28"/>
      <c r="G89" s="27"/>
      <c r="I89" s="17">
        <v>2000</v>
      </c>
      <c r="J89" s="18"/>
    </row>
    <row r="90" spans="1:10" x14ac:dyDescent="0.3">
      <c r="A90" s="29"/>
      <c r="B90" s="25"/>
      <c r="C90" s="25" t="s">
        <v>99</v>
      </c>
      <c r="D90" s="66"/>
      <c r="E90" s="66"/>
      <c r="F90" s="28"/>
      <c r="G90" s="27"/>
      <c r="I90" s="17">
        <v>2500</v>
      </c>
      <c r="J90" s="18"/>
    </row>
    <row r="91" spans="1:10" x14ac:dyDescent="0.3">
      <c r="A91" s="29"/>
      <c r="B91" s="25"/>
      <c r="C91" s="25" t="s">
        <v>63</v>
      </c>
      <c r="D91" s="66"/>
      <c r="E91" s="66"/>
      <c r="F91" s="28"/>
      <c r="G91" s="27"/>
      <c r="I91" s="17">
        <v>800</v>
      </c>
      <c r="J91" s="18"/>
    </row>
    <row r="92" spans="1:10" x14ac:dyDescent="0.3">
      <c r="A92" s="29"/>
      <c r="B92" s="25"/>
      <c r="C92" s="25" t="s">
        <v>28</v>
      </c>
      <c r="D92" s="66"/>
      <c r="E92" s="66"/>
      <c r="F92" s="28"/>
      <c r="G92" s="27"/>
      <c r="I92" s="17">
        <v>1000</v>
      </c>
      <c r="J92" s="18"/>
    </row>
    <row r="93" spans="1:10" x14ac:dyDescent="0.3">
      <c r="A93" s="29"/>
      <c r="B93" s="25"/>
      <c r="C93" s="25" t="s">
        <v>86</v>
      </c>
      <c r="D93" s="66"/>
      <c r="E93" s="66"/>
      <c r="F93" s="28"/>
      <c r="G93" s="27"/>
      <c r="I93" s="17">
        <v>5000</v>
      </c>
      <c r="J93" s="18"/>
    </row>
    <row r="94" spans="1:10" x14ac:dyDescent="0.3">
      <c r="A94" s="29"/>
      <c r="B94" s="25"/>
      <c r="C94" s="25" t="s">
        <v>102</v>
      </c>
      <c r="D94" s="66"/>
      <c r="E94" s="66"/>
      <c r="F94" s="28"/>
      <c r="G94" s="27"/>
      <c r="I94" s="17">
        <v>2500</v>
      </c>
      <c r="J94" s="18"/>
    </row>
    <row r="95" spans="1:10" x14ac:dyDescent="0.3">
      <c r="A95" s="29"/>
      <c r="B95" s="25"/>
      <c r="C95" s="25" t="s">
        <v>110</v>
      </c>
      <c r="D95" s="66"/>
      <c r="E95" s="66"/>
      <c r="F95" s="28"/>
      <c r="G95" s="27"/>
      <c r="I95" s="17">
        <v>1800</v>
      </c>
      <c r="J95" s="18"/>
    </row>
    <row r="96" spans="1:10" x14ac:dyDescent="0.3">
      <c r="A96" s="29"/>
      <c r="B96" s="25"/>
      <c r="C96" s="25" t="s">
        <v>129</v>
      </c>
      <c r="D96" s="66"/>
      <c r="E96" s="66"/>
      <c r="F96" s="28"/>
      <c r="G96" s="27"/>
      <c r="I96" s="17">
        <v>2452.52</v>
      </c>
      <c r="J96" s="18"/>
    </row>
    <row r="97" spans="1:10" x14ac:dyDescent="0.3">
      <c r="A97" s="29"/>
      <c r="B97" s="25"/>
      <c r="C97" s="25" t="s">
        <v>130</v>
      </c>
      <c r="D97" s="66"/>
      <c r="E97" s="66"/>
      <c r="F97" s="28"/>
      <c r="G97" s="27"/>
      <c r="I97" s="17">
        <v>3792</v>
      </c>
      <c r="J97" s="18"/>
    </row>
    <row r="98" spans="1:10" x14ac:dyDescent="0.3">
      <c r="A98" s="29"/>
      <c r="B98" s="25"/>
      <c r="C98" s="28"/>
      <c r="D98" s="28"/>
      <c r="E98" s="28"/>
      <c r="F98" s="28"/>
      <c r="G98" s="27"/>
      <c r="H98" s="18"/>
      <c r="I98" s="18"/>
      <c r="J98" s="18"/>
    </row>
    <row r="99" spans="1:10" x14ac:dyDescent="0.3">
      <c r="A99" s="22" t="s">
        <v>9</v>
      </c>
      <c r="B99" s="10" t="s">
        <v>33</v>
      </c>
      <c r="C99" s="10"/>
      <c r="D99" s="10"/>
      <c r="E99" s="10"/>
      <c r="F99" s="10"/>
      <c r="G99" s="23"/>
      <c r="H99" s="11"/>
      <c r="J99" s="20">
        <f>I100+I107+I117</f>
        <v>148800</v>
      </c>
    </row>
    <row r="100" spans="1:10" x14ac:dyDescent="0.3">
      <c r="A100" s="22"/>
      <c r="B100" s="25" t="s">
        <v>40</v>
      </c>
      <c r="C100" s="10"/>
      <c r="D100" s="10"/>
      <c r="E100" s="10"/>
      <c r="F100" s="10"/>
      <c r="G100" s="23"/>
      <c r="H100" s="11"/>
      <c r="I100" s="18">
        <f>SUM(H101:H105)</f>
        <v>70000</v>
      </c>
    </row>
    <row r="101" spans="1:10" x14ac:dyDescent="0.3">
      <c r="A101" s="29"/>
      <c r="C101" s="25" t="s">
        <v>56</v>
      </c>
      <c r="D101" s="66"/>
      <c r="E101" s="66"/>
      <c r="F101" s="28"/>
      <c r="G101" s="27"/>
      <c r="H101" s="19">
        <v>10000</v>
      </c>
      <c r="J101" s="18"/>
    </row>
    <row r="102" spans="1:10" x14ac:dyDescent="0.3">
      <c r="A102" s="29"/>
      <c r="C102" s="25" t="s">
        <v>119</v>
      </c>
      <c r="D102" s="66"/>
      <c r="E102" s="66"/>
      <c r="F102" s="28"/>
      <c r="G102" s="27"/>
      <c r="H102" s="19">
        <v>30000</v>
      </c>
      <c r="J102" s="18"/>
    </row>
    <row r="103" spans="1:10" x14ac:dyDescent="0.3">
      <c r="A103" s="29"/>
      <c r="C103" s="25" t="s">
        <v>41</v>
      </c>
      <c r="D103" s="66"/>
      <c r="E103" s="66"/>
      <c r="F103" s="28"/>
      <c r="G103" s="27"/>
      <c r="H103" s="19">
        <v>10000</v>
      </c>
      <c r="J103" s="18"/>
    </row>
    <row r="104" spans="1:10" x14ac:dyDescent="0.3">
      <c r="A104" s="29"/>
      <c r="C104" s="25" t="s">
        <v>42</v>
      </c>
      <c r="D104" s="66"/>
      <c r="E104" s="66"/>
      <c r="F104" s="28"/>
      <c r="G104" s="27"/>
      <c r="H104" s="19">
        <v>10000</v>
      </c>
      <c r="J104" s="18"/>
    </row>
    <row r="105" spans="1:10" x14ac:dyDescent="0.3">
      <c r="A105" s="29"/>
      <c r="C105" s="25" t="s">
        <v>55</v>
      </c>
      <c r="D105" s="66"/>
      <c r="E105" s="66"/>
      <c r="F105" s="28"/>
      <c r="G105" s="27"/>
      <c r="H105" s="19">
        <v>10000</v>
      </c>
      <c r="J105" s="18"/>
    </row>
    <row r="106" spans="1:10" x14ac:dyDescent="0.3">
      <c r="A106" s="29"/>
      <c r="C106" s="25"/>
      <c r="D106" s="66"/>
      <c r="E106" s="66"/>
      <c r="F106" s="28"/>
      <c r="G106" s="27"/>
      <c r="H106" s="18"/>
      <c r="J106" s="18"/>
    </row>
    <row r="107" spans="1:10" x14ac:dyDescent="0.3">
      <c r="A107" s="29"/>
      <c r="B107" s="25" t="s">
        <v>43</v>
      </c>
      <c r="C107" s="10"/>
      <c r="D107" s="10"/>
      <c r="E107" s="10"/>
      <c r="F107" s="10"/>
      <c r="G107" s="23"/>
      <c r="H107" s="11"/>
      <c r="I107" s="18">
        <f>SUM(H108:H115)</f>
        <v>74800</v>
      </c>
      <c r="J107" s="18"/>
    </row>
    <row r="108" spans="1:10" x14ac:dyDescent="0.3">
      <c r="A108" s="29"/>
      <c r="C108" s="25" t="s">
        <v>44</v>
      </c>
      <c r="D108" s="66"/>
      <c r="E108" s="66"/>
      <c r="F108" s="28"/>
      <c r="G108" s="27"/>
      <c r="H108" s="19">
        <v>3000</v>
      </c>
      <c r="J108" s="18"/>
    </row>
    <row r="109" spans="1:10" x14ac:dyDescent="0.3">
      <c r="A109" s="29"/>
      <c r="C109" s="25" t="s">
        <v>52</v>
      </c>
      <c r="D109" s="66"/>
      <c r="E109" s="66"/>
      <c r="F109" s="28"/>
      <c r="G109" s="27"/>
      <c r="H109" s="19">
        <v>2000</v>
      </c>
      <c r="J109" s="18"/>
    </row>
    <row r="110" spans="1:10" x14ac:dyDescent="0.3">
      <c r="A110" s="29"/>
      <c r="C110" s="25" t="s">
        <v>89</v>
      </c>
      <c r="D110" s="66"/>
      <c r="E110" s="66"/>
      <c r="F110" s="28"/>
      <c r="G110" s="27"/>
      <c r="H110" s="19">
        <v>5000</v>
      </c>
      <c r="J110" s="18"/>
    </row>
    <row r="111" spans="1:10" x14ac:dyDescent="0.3">
      <c r="A111" s="29"/>
      <c r="C111" s="25" t="s">
        <v>65</v>
      </c>
      <c r="D111" s="66"/>
      <c r="E111" s="66"/>
      <c r="F111" s="28"/>
      <c r="G111" s="27"/>
      <c r="H111" s="19">
        <v>2000</v>
      </c>
      <c r="J111" s="18"/>
    </row>
    <row r="112" spans="1:10" x14ac:dyDescent="0.3">
      <c r="A112" s="29"/>
      <c r="C112" s="25" t="s">
        <v>64</v>
      </c>
      <c r="D112" s="66"/>
      <c r="E112" s="66"/>
      <c r="F112" s="28"/>
      <c r="G112" s="27"/>
      <c r="H112" s="19">
        <v>1000</v>
      </c>
      <c r="J112" s="18"/>
    </row>
    <row r="113" spans="1:10" x14ac:dyDescent="0.3">
      <c r="A113" s="29"/>
      <c r="C113" s="25" t="s">
        <v>84</v>
      </c>
      <c r="D113" s="66"/>
      <c r="E113" s="66"/>
      <c r="F113" s="28"/>
      <c r="G113" s="27"/>
      <c r="H113" s="19">
        <v>1000</v>
      </c>
      <c r="J113" s="18"/>
    </row>
    <row r="114" spans="1:10" x14ac:dyDescent="0.3">
      <c r="A114" s="29"/>
      <c r="C114" s="25" t="s">
        <v>45</v>
      </c>
      <c r="D114" s="66"/>
      <c r="E114" s="66"/>
      <c r="F114" s="28"/>
      <c r="G114" s="27"/>
      <c r="H114" s="19">
        <v>800</v>
      </c>
      <c r="J114" s="18"/>
    </row>
    <row r="115" spans="1:10" x14ac:dyDescent="0.3">
      <c r="A115" s="29"/>
      <c r="C115" s="25" t="s">
        <v>124</v>
      </c>
      <c r="D115" s="66"/>
      <c r="E115" s="66"/>
      <c r="F115" s="28"/>
      <c r="G115" s="27"/>
      <c r="H115" s="19">
        <v>60000</v>
      </c>
      <c r="J115" s="18"/>
    </row>
    <row r="116" spans="1:10" x14ac:dyDescent="0.3">
      <c r="A116" s="29"/>
      <c r="C116" s="25"/>
      <c r="D116" s="66"/>
      <c r="E116" s="66"/>
      <c r="F116" s="28"/>
      <c r="G116" s="27"/>
      <c r="H116" s="19"/>
      <c r="J116" s="18"/>
    </row>
    <row r="117" spans="1:10" x14ac:dyDescent="0.3">
      <c r="A117" s="29"/>
      <c r="B117" s="25" t="s">
        <v>46</v>
      </c>
      <c r="C117" s="10"/>
      <c r="D117" s="10"/>
      <c r="E117" s="10"/>
      <c r="F117" s="10"/>
      <c r="G117" s="23"/>
      <c r="H117" s="11"/>
      <c r="I117" s="18">
        <f>SUM(H118:H121)</f>
        <v>4000</v>
      </c>
      <c r="J117" s="18"/>
    </row>
    <row r="118" spans="1:10" x14ac:dyDescent="0.3">
      <c r="A118" s="29"/>
      <c r="C118" s="25" t="s">
        <v>47</v>
      </c>
      <c r="D118" s="66"/>
      <c r="E118" s="66"/>
      <c r="F118" s="28"/>
      <c r="G118" s="27"/>
      <c r="H118" s="19">
        <v>200</v>
      </c>
      <c r="J118" s="18"/>
    </row>
    <row r="119" spans="1:10" x14ac:dyDescent="0.3">
      <c r="A119" s="29"/>
      <c r="C119" s="25" t="s">
        <v>48</v>
      </c>
      <c r="D119" s="66"/>
      <c r="E119" s="66"/>
      <c r="F119" s="28"/>
      <c r="G119" s="27"/>
      <c r="H119" s="19">
        <v>1000</v>
      </c>
      <c r="J119" s="18"/>
    </row>
    <row r="120" spans="1:10" x14ac:dyDescent="0.3">
      <c r="A120" s="29"/>
      <c r="C120" s="25" t="s">
        <v>49</v>
      </c>
      <c r="D120" s="66"/>
      <c r="E120" s="66"/>
      <c r="F120" s="28"/>
      <c r="G120" s="27"/>
      <c r="H120" s="19">
        <v>1000</v>
      </c>
      <c r="J120" s="18"/>
    </row>
    <row r="121" spans="1:10" x14ac:dyDescent="0.3">
      <c r="A121" s="29"/>
      <c r="C121" s="25" t="s">
        <v>90</v>
      </c>
      <c r="D121" s="66"/>
      <c r="E121" s="66"/>
      <c r="F121" s="28"/>
      <c r="G121" s="27"/>
      <c r="H121" s="19">
        <v>1800</v>
      </c>
      <c r="J121" s="18"/>
    </row>
    <row r="122" spans="1:10" x14ac:dyDescent="0.3">
      <c r="A122" s="29"/>
      <c r="C122" s="25"/>
      <c r="D122" s="66"/>
      <c r="E122" s="66"/>
      <c r="F122" s="28"/>
      <c r="G122" s="27"/>
      <c r="H122" s="19"/>
      <c r="J122" s="18"/>
    </row>
    <row r="123" spans="1:10" x14ac:dyDescent="0.3">
      <c r="A123" s="22" t="s">
        <v>10</v>
      </c>
      <c r="B123" s="10" t="s">
        <v>80</v>
      </c>
      <c r="C123" s="10"/>
      <c r="D123" s="10"/>
      <c r="E123" s="10"/>
      <c r="F123" s="10"/>
      <c r="G123" s="23"/>
      <c r="H123" s="11"/>
      <c r="J123" s="20">
        <f>I124</f>
        <v>148000</v>
      </c>
    </row>
    <row r="124" spans="1:10" x14ac:dyDescent="0.3">
      <c r="A124" s="22"/>
      <c r="B124" s="25" t="s">
        <v>81</v>
      </c>
      <c r="C124" s="55"/>
      <c r="D124" s="66"/>
      <c r="E124" s="66"/>
      <c r="F124" s="28"/>
      <c r="G124" s="27"/>
      <c r="H124" s="18"/>
      <c r="I124" s="18">
        <f>SUM(H125:H128)</f>
        <v>148000</v>
      </c>
    </row>
    <row r="125" spans="1:10" x14ac:dyDescent="0.3">
      <c r="A125" s="22"/>
      <c r="B125" s="25"/>
      <c r="C125" s="25" t="s">
        <v>82</v>
      </c>
      <c r="D125" s="66"/>
      <c r="E125" s="66"/>
      <c r="F125" s="28"/>
      <c r="G125" s="27"/>
      <c r="H125" s="19">
        <v>60000</v>
      </c>
    </row>
    <row r="126" spans="1:10" x14ac:dyDescent="0.3">
      <c r="A126" s="22"/>
      <c r="B126" s="25"/>
      <c r="C126" s="25" t="s">
        <v>83</v>
      </c>
      <c r="D126" s="66"/>
      <c r="E126" s="66"/>
      <c r="F126" s="28"/>
      <c r="G126" s="27"/>
      <c r="H126" s="19">
        <v>3000</v>
      </c>
    </row>
    <row r="127" spans="1:10" x14ac:dyDescent="0.3">
      <c r="A127" s="22"/>
      <c r="B127" s="25"/>
      <c r="C127" s="25" t="s">
        <v>103</v>
      </c>
      <c r="D127" s="66"/>
      <c r="E127" s="66"/>
      <c r="F127" s="28"/>
      <c r="G127" s="27"/>
      <c r="H127" s="19">
        <v>5000</v>
      </c>
    </row>
    <row r="128" spans="1:10" x14ac:dyDescent="0.3">
      <c r="A128" s="22"/>
      <c r="B128" s="25"/>
      <c r="C128" s="25" t="s">
        <v>127</v>
      </c>
      <c r="D128" s="66"/>
      <c r="E128" s="66"/>
      <c r="F128" s="28"/>
      <c r="G128" s="27"/>
      <c r="H128" s="19">
        <v>80000</v>
      </c>
    </row>
    <row r="129" spans="1:10" x14ac:dyDescent="0.3">
      <c r="A129" s="22"/>
      <c r="B129" s="25"/>
      <c r="C129" s="25"/>
      <c r="D129" s="66"/>
      <c r="E129" s="66"/>
      <c r="F129" s="28"/>
      <c r="G129" s="27"/>
      <c r="H129" s="19"/>
    </row>
    <row r="131" spans="1:10" ht="14.95" thickBot="1" x14ac:dyDescent="0.35">
      <c r="A131" s="57" t="s">
        <v>4</v>
      </c>
      <c r="B131" s="49"/>
      <c r="C131" s="49"/>
      <c r="D131" s="49"/>
      <c r="E131" s="49"/>
      <c r="F131" s="49"/>
      <c r="G131" s="78"/>
      <c r="H131" s="21"/>
      <c r="I131" s="21"/>
      <c r="J131" s="21"/>
    </row>
    <row r="132" spans="1:10" ht="14.95" thickTop="1" x14ac:dyDescent="0.3">
      <c r="H132" s="82"/>
      <c r="I132" s="82"/>
    </row>
    <row r="133" spans="1:10" x14ac:dyDescent="0.3">
      <c r="E133" s="67" t="s">
        <v>19</v>
      </c>
      <c r="F133" s="10" t="s">
        <v>20</v>
      </c>
      <c r="G133" s="23"/>
      <c r="H133" s="83">
        <f>J11</f>
        <v>626900</v>
      </c>
      <c r="I133" s="83"/>
    </row>
    <row r="134" spans="1:10" ht="14.95" thickBot="1" x14ac:dyDescent="0.35">
      <c r="E134" s="68" t="s">
        <v>21</v>
      </c>
      <c r="F134" s="69" t="s">
        <v>22</v>
      </c>
      <c r="G134" s="79"/>
      <c r="H134" s="84">
        <f>J65</f>
        <v>601104.52</v>
      </c>
      <c r="I134" s="84"/>
    </row>
    <row r="135" spans="1:10" x14ac:dyDescent="0.3">
      <c r="E135" s="10" t="s">
        <v>23</v>
      </c>
      <c r="H135" s="85">
        <f>H133-H134</f>
        <v>25795.479999999981</v>
      </c>
      <c r="I135" s="85"/>
    </row>
    <row r="136" spans="1:10" x14ac:dyDescent="0.3">
      <c r="F136" s="10"/>
      <c r="G136" s="23"/>
    </row>
    <row r="137" spans="1:10" x14ac:dyDescent="0.3">
      <c r="H137" s="80" t="s">
        <v>50</v>
      </c>
      <c r="I137" s="80"/>
    </row>
    <row r="138" spans="1:10" x14ac:dyDescent="0.3">
      <c r="H138" s="80" t="s">
        <v>51</v>
      </c>
      <c r="I138" s="80"/>
    </row>
  </sheetData>
  <mergeCells count="10">
    <mergeCell ref="D2:F2"/>
    <mergeCell ref="D3:F3"/>
    <mergeCell ref="D4:F4"/>
    <mergeCell ref="H137:I137"/>
    <mergeCell ref="H138:I138"/>
    <mergeCell ref="I8:J8"/>
    <mergeCell ref="H132:I132"/>
    <mergeCell ref="H133:I133"/>
    <mergeCell ref="H134:I134"/>
    <mergeCell ref="H135:I135"/>
  </mergeCells>
  <pageMargins left="0.23622047244094491" right="0.23622047244094491" top="0.74803149606299213" bottom="0.74803149606299213" header="0.31496062992125984" footer="0.31496062992125984"/>
  <pageSetup paperSize="9" scale="92" fitToHeight="0" orientation="portrait" horizontalDpi="4294967293" r:id="rId1"/>
  <rowBreaks count="2" manualBreakCount="2">
    <brk id="58" max="9" man="1"/>
    <brk id="106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Plan za 2026. g.</vt:lpstr>
      <vt:lpstr>'Plan za 2026. g.'!Podrucje_ispisa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</cp:lastModifiedBy>
  <cp:lastPrinted>2025-11-28T06:37:53Z</cp:lastPrinted>
  <dcterms:created xsi:type="dcterms:W3CDTF">2013-04-09T08:44:03Z</dcterms:created>
  <dcterms:modified xsi:type="dcterms:W3CDTF">2025-12-31T13:58:20Z</dcterms:modified>
</cp:coreProperties>
</file>